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8\1 výzva\"/>
    </mc:Choice>
  </mc:AlternateContent>
  <xr:revisionPtr revIDLastSave="0" documentId="13_ncr:1_{E2274960-D237-4BB5-AF19-A6AA772DE677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S8" i="1"/>
  <c r="P8" i="1"/>
  <c r="P9" i="1"/>
  <c r="T9" i="1" l="1"/>
  <c r="T10" i="1" l="1"/>
  <c r="S10" i="1"/>
  <c r="P10" i="1"/>
  <c r="S7" i="1" l="1"/>
  <c r="R13" i="1" s="1"/>
  <c r="T7" i="1"/>
  <c r="P7" i="1"/>
  <c r="Q13" i="1" s="1"/>
</calcChain>
</file>

<file path=xl/sharedStrings.xml><?xml version="1.0" encoding="utf-8"?>
<sst xmlns="http://schemas.openxmlformats.org/spreadsheetml/2006/main" count="57" uniqueCount="48">
  <si>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</si>
  <si>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</si>
  <si>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</si>
  <si>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</si>
  <si>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</si>
  <si>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</si>
  <si>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</si>
  <si>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</si>
  <si>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</si>
  <si>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</si>
  <si>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</si>
  <si>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</si>
  <si>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</si>
  <si>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</si>
  <si>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</si>
  <si>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</si>
  <si>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</si>
  <si>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</si>
  <si>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</si>
  <si>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</si>
  <si>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</si>
  <si>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</si>
  <si>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</si>
  <si>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</si>
  <si>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</si>
  <si>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</si>
  <si>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</si>
  <si>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</si>
  <si>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</si>
  <si>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</si>
  <si>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</si>
  <si>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</si>
  <si>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</si>
  <si>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NE</t>
  </si>
  <si>
    <t xml:space="preserve">13" notebook </t>
  </si>
  <si>
    <t>GA20-06054J - Inteligentní distribuované architektury pro odhad stavu</t>
  </si>
  <si>
    <t>Ing. Miroslav Flídr, Ph.D.,
Tel.: 37763 2559</t>
  </si>
  <si>
    <t>Technická 8,
301 00 Plzeň, 
Fakulta aplikovaných věd -
Katedra kybernetiky, 
místnost UN 508</t>
  </si>
  <si>
    <t>Duník, UN505</t>
  </si>
  <si>
    <t xml:space="preserve">Příloha č. 2 Kupní smlouvy - technická specifikace
Výpočetní technika (III.) 058 - 2021 </t>
  </si>
  <si>
    <t>Záruka na zboží min. 24 měsíců.</t>
  </si>
  <si>
    <t>Ing. Petr Pfauser, 
Tel.: 37763 6717</t>
  </si>
  <si>
    <t>Univerzitní 28, 
301 00 Plzeň,
Fakulta designu a umění Ladislava Sutnara -
Děkanát,
místnost LS 230</t>
  </si>
  <si>
    <t>Tablet</t>
  </si>
  <si>
    <r>
      <t xml:space="preserve">CPU: Výkon procesoru v Passmark CPU min. 15 000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>, min. 12MB mezipaměti, minimálně 8 jader.
VGA: Integrovaná minimálně 7jádrová grafická karta.
RAM: Minimálně 16 GB operační paměti typu LDDR4X.
Úložiště: SSD disk min. 256 GB.
Displej: 13,3", minimální rozlišení 2560x1600, typ panelu IPS.
Porty: Minimálně 2x Thunderbolt/USB-C porty s podporou rozhraní USB 3.1 Gen 2 a rozhraní Thunderbolt 3 s funkcí power delivery.
Kapacita baterie minimálně 49Wh.
Hmotnost maximálně 1,3kg.
Tloušťka maximálně 16.2 mm.
Webkamera s minimálně HD 720p rozlišením.
Bluetooth verze minimálně 5.0.
Podsvícená CZ klávesnice.
Podpora WiFi a/b/g/n/ac/ax.
Čtečka otisku prstů.
Barva stříbrná nebo šedá.
OS: legální podpora systému MacOS - z důvodu kompatibility se stávajícími zařízeními.</t>
    </r>
  </si>
  <si>
    <t>Paměť minimálně 8GB.
Display s úhlopříčkou minimálně 12,9 palců,  rozlišení minimálně 2732x2048.
Vnitřní úložiště min. 256GB.
WiFi 802.11bgn, Bluetooth 4.0, světelný senzor, gyroskop.
OS: ipadOS min. verze 14. OS nutný  z důvodu kompatibility se stávajícími zařízeními.
Webkamera, min. 10MPix přední a min. 12MPix zadní.
Výdrž baterie min. 10h.
Preferujeme stříbrnou barvu.
Hmotnost max. 0,68 kg.
Součástí setu je elektronická tužka propojená přes bluetooth s min. 12 hodinami provozu.
Součástí setu je originální česká membránová klávesnice bez nutnosti párování ani nabíjení, podsvícené a nízkoprofilové klávesy, vytvářející i obal zařízení,
max. hmotnost pouzdra 1,1 kg, s UCB-C  portem pro nabíjení zařízení.</t>
  </si>
  <si>
    <t>Paměť minimálně 8GB.
Display s úhlopříčkou minimálně 12.9 palců.
Rozlišení minimálně 2732x2048.
Vnitřní úložiště min. 256GB.
WiFi 802.11bgn, Bluetooth 4.0, světelný senzor, gyroskop.
OS: ipadOS min. verze 14. OS nutný  z důvodu kompatibility se stávajícími zařízeními.
Webkamera, min. 10MPix přední a min. 12MPix zadní.
Výdrž baterie min. 10h.
Preferujeme stříbrnou barvu.
Hmotnost max. 0,68kg.
Součástí setu je elektronická tužka propojená přes bluetooth s min. 12 hodinami provozu.</t>
  </si>
  <si>
    <t>Display s úhlopříčkou minimálně 10.9 palců, rozlišení minimálně 2360x1640.
Vnitřní úložiště min. 64GB.
WiFi 802.11ax,  Bluetooth 5.0, světelný senzor, gyroskop.
OS: ipadOS min. verze 14. OS nutný z důvodu kompatibility se stávajícími zařízeními.  
Barometr, webkamera, min. 7MPix přední a min. 12MPix zadní.
Výdrž baterie min. 10h.
Preferujeme vesmírnou šedou barvu.
Hmotnost max. 0,46kg.
Součástí setu je elektronická tužka propojená přes bluetooth s min. 12 hodinami provozu.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</si>
</sst>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95250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95250</xdr:colOff>
      <xdr:row>78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59" zoomScaleNormal="59" workbookViewId="0">
      <selection activeCell="J3" sqref="J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4.44140625" style="1" customWidth="1"/>
    <col min="4" max="4" width="12.33203125" style="2" customWidth="1"/>
    <col min="5" max="5" width="10.5546875" style="3" customWidth="1"/>
    <col min="6" max="6" width="133.33203125" style="1" bestFit="1" customWidth="1"/>
    <col min="7" max="7" width="29.6640625" style="4" customWidth="1"/>
    <col min="8" max="8" width="30.88671875" style="4" customWidth="1"/>
    <col min="9" max="9" width="23.109375" style="4" customWidth="1"/>
    <col min="10" max="10" width="14" style="1" bestFit="1" customWidth="1"/>
    <col min="11" max="11" width="52.5546875" style="5" bestFit="1" customWidth="1"/>
    <col min="12" max="12" width="30" style="5" customWidth="1"/>
    <col min="13" max="13" width="25.6640625" style="5" customWidth="1"/>
    <col min="14" max="14" width="43" style="4" customWidth="1"/>
    <col min="15" max="15" width="26" style="4" bestFit="1" customWidth="1"/>
    <col min="16" max="16" width="15.109375" style="4" hidden="1" customWidth="1"/>
    <col min="17" max="17" width="20.6640625" style="5" bestFit="1" customWidth="1"/>
    <col min="18" max="18" width="23.5546875" style="5" customWidth="1"/>
    <col min="19" max="19" width="20.33203125" style="5" customWidth="1"/>
    <col min="20" max="20" width="21.88671875" style="5" customWidth="1"/>
    <col min="21" max="21" width="12.6640625" style="5" hidden="1" customWidth="1"/>
    <col min="22" max="22" width="35.109375" style="6" customWidth="1"/>
    <col min="23" max="16384" width="8.88671875" style="5"/>
  </cols>
  <sheetData>
    <row r="1" spans="1:22" ht="40.950000000000003" customHeight="1" x14ac:dyDescent="0.3">
      <c r="B1" s="110" t="s">
        <v>39</v>
      </c>
      <c r="C1" s="111"/>
      <c r="D1" s="111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7"/>
      <c r="E3" s="87"/>
      <c r="F3" s="8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7"/>
      <c r="E4" s="87"/>
      <c r="F4" s="87"/>
      <c r="G4" s="87"/>
      <c r="H4" s="8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12" t="s">
        <v>2</v>
      </c>
      <c r="H5" s="113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27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8" t="s">
        <v>7</v>
      </c>
      <c r="T6" s="88" t="s">
        <v>8</v>
      </c>
      <c r="U6" s="41" t="s">
        <v>22</v>
      </c>
      <c r="V6" s="41" t="s">
        <v>23</v>
      </c>
    </row>
    <row r="7" spans="1:22" ht="227.25" customHeight="1" thickTop="1" x14ac:dyDescent="0.3">
      <c r="A7" s="20"/>
      <c r="B7" s="59">
        <v>1</v>
      </c>
      <c r="C7" s="80" t="s">
        <v>43</v>
      </c>
      <c r="D7" s="60">
        <v>1</v>
      </c>
      <c r="E7" s="61" t="s">
        <v>30</v>
      </c>
      <c r="F7" s="83" t="s">
        <v>45</v>
      </c>
      <c r="G7" s="120"/>
      <c r="H7" s="121"/>
      <c r="I7" s="114" t="s">
        <v>26</v>
      </c>
      <c r="J7" s="89" t="s">
        <v>33</v>
      </c>
      <c r="K7" s="117"/>
      <c r="L7" s="103" t="s">
        <v>40</v>
      </c>
      <c r="M7" s="103" t="s">
        <v>41</v>
      </c>
      <c r="N7" s="103" t="s">
        <v>42</v>
      </c>
      <c r="O7" s="92">
        <v>49</v>
      </c>
      <c r="P7" s="62">
        <f>D7*Q7</f>
        <v>40000</v>
      </c>
      <c r="Q7" s="63">
        <v>40000</v>
      </c>
      <c r="R7" s="126"/>
      <c r="S7" s="64">
        <f>D7*R7</f>
        <v>0</v>
      </c>
      <c r="T7" s="65" t="str">
        <f t="shared" ref="T7" si="0">IF(ISNUMBER(R7), IF(R7&gt;Q7,"NEVYHOVUJE","VYHOVUJE")," ")</f>
        <v xml:space="preserve"> </v>
      </c>
      <c r="U7" s="89"/>
      <c r="V7" s="61" t="s">
        <v>12</v>
      </c>
    </row>
    <row r="8" spans="1:22" ht="219.75" customHeight="1" x14ac:dyDescent="0.3">
      <c r="A8" s="20"/>
      <c r="B8" s="66">
        <v>2</v>
      </c>
      <c r="C8" s="81" t="s">
        <v>43</v>
      </c>
      <c r="D8" s="67">
        <v>1</v>
      </c>
      <c r="E8" s="68" t="s">
        <v>30</v>
      </c>
      <c r="F8" s="84" t="s">
        <v>46</v>
      </c>
      <c r="G8" s="122"/>
      <c r="H8" s="123"/>
      <c r="I8" s="115"/>
      <c r="J8" s="90"/>
      <c r="K8" s="118"/>
      <c r="L8" s="104"/>
      <c r="M8" s="106"/>
      <c r="N8" s="108"/>
      <c r="O8" s="93"/>
      <c r="P8" s="69">
        <f>D8*Q8</f>
        <v>32000</v>
      </c>
      <c r="Q8" s="70">
        <v>32000</v>
      </c>
      <c r="R8" s="127"/>
      <c r="S8" s="71">
        <f>D8*R8</f>
        <v>0</v>
      </c>
      <c r="T8" s="72" t="str">
        <f t="shared" ref="T8:T9" si="1">IF(ISNUMBER(R8), IF(R8&gt;Q8,"NEVYHOVUJE","VYHOVUJE")," ")</f>
        <v xml:space="preserve"> </v>
      </c>
      <c r="U8" s="90"/>
      <c r="V8" s="68" t="s">
        <v>12</v>
      </c>
    </row>
    <row r="9" spans="1:22" ht="189" customHeight="1" thickBot="1" x14ac:dyDescent="0.35">
      <c r="A9" s="20"/>
      <c r="B9" s="73">
        <v>3</v>
      </c>
      <c r="C9" s="82" t="s">
        <v>43</v>
      </c>
      <c r="D9" s="74">
        <v>4</v>
      </c>
      <c r="E9" s="75" t="s">
        <v>30</v>
      </c>
      <c r="F9" s="86" t="s">
        <v>47</v>
      </c>
      <c r="G9" s="124"/>
      <c r="H9" s="123"/>
      <c r="I9" s="116"/>
      <c r="J9" s="91"/>
      <c r="K9" s="119"/>
      <c r="L9" s="105"/>
      <c r="M9" s="107"/>
      <c r="N9" s="109"/>
      <c r="O9" s="94"/>
      <c r="P9" s="76">
        <f>D9*Q9</f>
        <v>68000</v>
      </c>
      <c r="Q9" s="77">
        <v>17000</v>
      </c>
      <c r="R9" s="128"/>
      <c r="S9" s="78">
        <f>D9*R9</f>
        <v>0</v>
      </c>
      <c r="T9" s="79" t="str">
        <f t="shared" si="1"/>
        <v xml:space="preserve"> </v>
      </c>
      <c r="U9" s="91"/>
      <c r="V9" s="75" t="s">
        <v>12</v>
      </c>
    </row>
    <row r="10" spans="1:22" ht="300.75" customHeight="1" thickBot="1" x14ac:dyDescent="0.35">
      <c r="A10" s="20"/>
      <c r="B10" s="50">
        <v>4</v>
      </c>
      <c r="C10" s="47" t="s">
        <v>34</v>
      </c>
      <c r="D10" s="51">
        <v>1</v>
      </c>
      <c r="E10" s="48" t="s">
        <v>30</v>
      </c>
      <c r="F10" s="85" t="s">
        <v>44</v>
      </c>
      <c r="G10" s="125"/>
      <c r="H10" s="123"/>
      <c r="I10" s="52" t="s">
        <v>26</v>
      </c>
      <c r="J10" s="48" t="s">
        <v>32</v>
      </c>
      <c r="K10" s="48" t="s">
        <v>35</v>
      </c>
      <c r="L10" s="49"/>
      <c r="M10" s="58" t="s">
        <v>36</v>
      </c>
      <c r="N10" s="58" t="s">
        <v>37</v>
      </c>
      <c r="O10" s="53">
        <v>28</v>
      </c>
      <c r="P10" s="54">
        <f>D10*Q10</f>
        <v>30000</v>
      </c>
      <c r="Q10" s="55">
        <v>30000</v>
      </c>
      <c r="R10" s="129"/>
      <c r="S10" s="56">
        <f>D10*R10</f>
        <v>0</v>
      </c>
      <c r="T10" s="57" t="str">
        <f t="shared" ref="T10" si="2">IF(ISNUMBER(R10), IF(R10&gt;Q10,"NEVYHOVUJE","VYHOVUJE")," ")</f>
        <v xml:space="preserve"> </v>
      </c>
      <c r="U10" s="48" t="s">
        <v>38</v>
      </c>
      <c r="V10" s="48" t="s">
        <v>11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35">
      <c r="B12" s="99" t="s">
        <v>29</v>
      </c>
      <c r="C12" s="99"/>
      <c r="D12" s="99"/>
      <c r="E12" s="99"/>
      <c r="F12" s="99"/>
      <c r="G12" s="99"/>
      <c r="H12" s="99"/>
      <c r="I12" s="99"/>
      <c r="J12" s="21"/>
      <c r="K12" s="21"/>
      <c r="L12" s="7"/>
      <c r="M12" s="7"/>
      <c r="N12" s="7"/>
      <c r="O12" s="22"/>
      <c r="P12" s="22"/>
      <c r="Q12" s="23" t="s">
        <v>9</v>
      </c>
      <c r="R12" s="100" t="s">
        <v>10</v>
      </c>
      <c r="S12" s="101"/>
      <c r="T12" s="102"/>
      <c r="U12" s="24"/>
      <c r="V12" s="25"/>
    </row>
    <row r="13" spans="1:22" ht="43.2" customHeight="1" thickTop="1" thickBot="1" x14ac:dyDescent="0.35">
      <c r="B13" s="95" t="s">
        <v>28</v>
      </c>
      <c r="C13" s="95"/>
      <c r="D13" s="95"/>
      <c r="E13" s="95"/>
      <c r="F13" s="95"/>
      <c r="G13" s="95"/>
      <c r="I13" s="26"/>
      <c r="L13" s="9"/>
      <c r="M13" s="9"/>
      <c r="N13" s="9"/>
      <c r="O13" s="27"/>
      <c r="P13" s="27"/>
      <c r="Q13" s="28">
        <f>SUM(P7:P10)</f>
        <v>170000</v>
      </c>
      <c r="R13" s="96">
        <f>SUM(S7:S10)</f>
        <v>0</v>
      </c>
      <c r="S13" s="97"/>
      <c r="T13" s="98"/>
    </row>
    <row r="14" spans="1:22" ht="15" thickTop="1" x14ac:dyDescent="0.3">
      <c r="H14" s="8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87"/>
      <c r="H15" s="8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87"/>
      <c r="H16" s="8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87"/>
      <c r="H17" s="8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87"/>
      <c r="H18" s="8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87"/>
      <c r="H20" s="8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7"/>
      <c r="H21" s="8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7"/>
      <c r="H22" s="8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7"/>
      <c r="H23" s="8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7"/>
      <c r="H24" s="8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7"/>
      <c r="H25" s="8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7"/>
      <c r="H26" s="8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7"/>
      <c r="H27" s="8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7"/>
      <c r="H28" s="8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7"/>
      <c r="H29" s="8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7"/>
      <c r="H30" s="8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7"/>
      <c r="H31" s="8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7"/>
      <c r="H32" s="8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7"/>
      <c r="H33" s="8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7"/>
      <c r="H34" s="8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7"/>
      <c r="H35" s="8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7"/>
      <c r="H36" s="8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7"/>
      <c r="H37" s="8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7"/>
      <c r="H38" s="8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7"/>
      <c r="H39" s="8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7"/>
      <c r="H40" s="8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7"/>
      <c r="H41" s="8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7"/>
      <c r="H42" s="8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7"/>
      <c r="H43" s="8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7"/>
      <c r="H44" s="8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7"/>
      <c r="H45" s="8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7"/>
      <c r="H46" s="8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7"/>
      <c r="H47" s="8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7"/>
      <c r="H48" s="8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7"/>
      <c r="H49" s="8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7"/>
      <c r="H50" s="8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7"/>
      <c r="H51" s="8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7"/>
      <c r="H52" s="8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7"/>
      <c r="H53" s="8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7"/>
      <c r="H54" s="8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7"/>
      <c r="H55" s="8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7"/>
      <c r="H56" s="8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7"/>
      <c r="H57" s="8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7"/>
      <c r="H58" s="8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7"/>
      <c r="H59" s="8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7"/>
      <c r="H60" s="8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7"/>
      <c r="H61" s="8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7"/>
      <c r="H62" s="8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7"/>
      <c r="H63" s="8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7"/>
      <c r="H64" s="8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7"/>
      <c r="H65" s="8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7"/>
      <c r="H66" s="8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7"/>
      <c r="H67" s="8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7"/>
      <c r="H68" s="8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7"/>
      <c r="H69" s="8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7"/>
      <c r="H70" s="8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7"/>
      <c r="H71" s="8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7"/>
      <c r="H72" s="8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7"/>
      <c r="H73" s="8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7"/>
      <c r="H74" s="8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7"/>
      <c r="H75" s="8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7"/>
      <c r="H76" s="8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7"/>
      <c r="H77" s="8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7"/>
      <c r="H78" s="8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7"/>
      <c r="H79" s="8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7"/>
      <c r="H80" s="8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7"/>
      <c r="H81" s="8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7"/>
      <c r="H82" s="8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7"/>
      <c r="H83" s="8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7"/>
      <c r="H84" s="8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7"/>
      <c r="H85" s="8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7"/>
      <c r="H86" s="8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7"/>
      <c r="H87" s="8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7"/>
      <c r="H88" s="8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7"/>
      <c r="H89" s="8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7"/>
      <c r="H90" s="8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7"/>
      <c r="H91" s="8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7"/>
      <c r="H92" s="8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7"/>
      <c r="H93" s="8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7"/>
      <c r="H94" s="8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7"/>
      <c r="H95" s="8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7"/>
      <c r="H96" s="8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7"/>
      <c r="H97" s="8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7"/>
      <c r="H98" s="8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7"/>
      <c r="H99" s="87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sPuMl1lKZg9DHUFR9OPUZ2+zxdrkfz0H9wTJctO0FT/ukt3rImzU/zQbinwbFSpx0cBlkMkkkH+AcEQWSG2/AQ==" saltValue="6ySOjRmvhXktdi8KQQFpTQ==" spinCount="100000" sheet="1" objects="1" scenarios="1"/>
  <mergeCells count="14">
    <mergeCell ref="B1:D1"/>
    <mergeCell ref="G5:H5"/>
    <mergeCell ref="I7:I9"/>
    <mergeCell ref="J7:J9"/>
    <mergeCell ref="K7:K9"/>
    <mergeCell ref="U7:U9"/>
    <mergeCell ref="O7:O9"/>
    <mergeCell ref="B13:G13"/>
    <mergeCell ref="R13:T13"/>
    <mergeCell ref="B12:I12"/>
    <mergeCell ref="R12:T12"/>
    <mergeCell ref="L7:L9"/>
    <mergeCell ref="M7:M9"/>
    <mergeCell ref="N7:N9"/>
  </mergeCells>
  <conditionalFormatting sqref="D7:D10 B7:B10">
    <cfRule type="containsBlanks" dxfId="11" priority="56">
      <formula>LEN(TRIM(B7))=0</formula>
    </cfRule>
  </conditionalFormatting>
  <conditionalFormatting sqref="B7:B10">
    <cfRule type="cellIs" dxfId="10" priority="53" operator="greaterThanOrEqual">
      <formula>1</formula>
    </cfRule>
  </conditionalFormatting>
  <conditionalFormatting sqref="T7:T10">
    <cfRule type="cellIs" dxfId="9" priority="40" operator="equal">
      <formula>"VYHOVUJE"</formula>
    </cfRule>
  </conditionalFormatting>
  <conditionalFormatting sqref="T7:T10">
    <cfRule type="cellIs" dxfId="8" priority="39" operator="equal">
      <formula>"NEVYHOVUJE"</formula>
    </cfRule>
  </conditionalFormatting>
  <conditionalFormatting sqref="G7:H8 R7:R10 G9:G10">
    <cfRule type="containsBlanks" dxfId="7" priority="33">
      <formula>LEN(TRIM(G7))=0</formula>
    </cfRule>
  </conditionalFormatting>
  <conditionalFormatting sqref="G7:H8 R7:R10 G9:G10">
    <cfRule type="notContainsBlanks" dxfId="6" priority="31">
      <formula>LEN(TRIM(G7))&gt;0</formula>
    </cfRule>
  </conditionalFormatting>
  <conditionalFormatting sqref="G7:H8 R7:R10 G9:G10">
    <cfRule type="notContainsBlanks" dxfId="5" priority="30">
      <formula>LEN(TRIM(G7))&gt;0</formula>
    </cfRule>
  </conditionalFormatting>
  <conditionalFormatting sqref="G7:H8 G9:G10">
    <cfRule type="notContainsBlanks" dxfId="4" priority="29">
      <formula>LEN(TRIM(G7))&gt;0</formula>
    </cfRule>
  </conditionalFormatting>
  <conditionalFormatting sqref="H9:H10">
    <cfRule type="containsBlanks" dxfId="3" priority="4">
      <formula>LEN(TRIM(H9))=0</formula>
    </cfRule>
  </conditionalFormatting>
  <conditionalFormatting sqref="H9:H10">
    <cfRule type="notContainsBlanks" dxfId="2" priority="3">
      <formula>LEN(TRIM(H9))&gt;0</formula>
    </cfRule>
  </conditionalFormatting>
  <conditionalFormatting sqref="H9:H10">
    <cfRule type="notContainsBlanks" dxfId="1" priority="2">
      <formula>LEN(TRIM(H9))&gt;0</formula>
    </cfRule>
  </conditionalFormatting>
  <conditionalFormatting sqref="H9:H10">
    <cfRule type="notContainsBlanks" dxfId="0" priority="1">
      <formula>LEN(TRIM(H9))&gt;0</formula>
    </cfRule>
  </conditionalFormatting>
  <dataValidations count="2">
    <dataValidation type="list" allowBlank="1" showInputMessage="1" showErrorMessage="1" sqref="J7 J10" xr:uid="{C0363C2C-49B3-43E4-8DE6-3C470E774A97}">
      <formula1>"ANO,NE"</formula1>
    </dataValidation>
    <dataValidation type="list" showInputMessage="1" showErrorMessage="1" sqref="E7:E10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2021-06-01T07:07:49Z</dcterms:modified>
</cp:coreProperties>
</file>